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ee6\AC\Temp\"/>
    </mc:Choice>
  </mc:AlternateContent>
  <xr:revisionPtr revIDLastSave="0" documentId="8_{73207605-13F8-F446-BBF6-12BC10C3B74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16" i="1"/>
  <c r="M22" i="1"/>
  <c r="M31" i="1"/>
  <c r="M37" i="1"/>
  <c r="M48" i="1"/>
  <c r="M50" i="1"/>
  <c r="D12" i="1"/>
  <c r="D17" i="1"/>
  <c r="D21" i="1"/>
  <c r="D25" i="1"/>
  <c r="D33" i="1"/>
  <c r="D37" i="1"/>
  <c r="D40" i="1"/>
  <c r="D44" i="1"/>
  <c r="D48" i="1"/>
  <c r="D50" i="1"/>
  <c r="U20" i="1"/>
  <c r="U32" i="1"/>
  <c r="R7" i="1"/>
  <c r="S20" i="1"/>
  <c r="R23" i="1"/>
  <c r="R24" i="1"/>
  <c r="R25" i="1"/>
  <c r="R26" i="1"/>
  <c r="R27" i="1"/>
  <c r="R28" i="1"/>
  <c r="S30" i="1"/>
  <c r="S32" i="1"/>
  <c r="I5" i="1"/>
  <c r="I11" i="1"/>
  <c r="I14" i="1"/>
  <c r="I19" i="1"/>
  <c r="I22" i="1"/>
  <c r="Y15" i="1"/>
  <c r="X13" i="1"/>
  <c r="X15" i="1"/>
  <c r="Y9" i="1"/>
  <c r="X7" i="1"/>
  <c r="X9" i="1"/>
</calcChain>
</file>

<file path=xl/sharedStrings.xml><?xml version="1.0" encoding="utf-8"?>
<sst xmlns="http://schemas.openxmlformats.org/spreadsheetml/2006/main" count="199" uniqueCount="97">
  <si>
    <t>Stichting Sponsor-a-Child (SPAC) RSIN 855594779</t>
  </si>
  <si>
    <t>Inkomsten 2022</t>
  </si>
  <si>
    <t>Uitgaven 2022</t>
  </si>
  <si>
    <t>Inkomsten en uitgaven over 2022</t>
  </si>
  <si>
    <t>Balans per 30 november 2022</t>
  </si>
  <si>
    <t>dec</t>
  </si>
  <si>
    <t>Vos</t>
  </si>
  <si>
    <t>Transport</t>
  </si>
  <si>
    <t>Personeelskosten</t>
  </si>
  <si>
    <t>Inkomsten</t>
  </si>
  <si>
    <t>ACTIVA</t>
  </si>
  <si>
    <t>Kleinhans</t>
  </si>
  <si>
    <t>apr</t>
  </si>
  <si>
    <t>Salarissen leerkrachten</t>
  </si>
  <si>
    <t>Donaties en giften</t>
  </si>
  <si>
    <t>Liquide middelen</t>
  </si>
  <si>
    <t>Kirker</t>
  </si>
  <si>
    <t>Bonus leerkrachten</t>
  </si>
  <si>
    <t>jan</t>
  </si>
  <si>
    <t>ABNAmro</t>
  </si>
  <si>
    <t>Becht</t>
  </si>
  <si>
    <t>sep</t>
  </si>
  <si>
    <t>aug</t>
  </si>
  <si>
    <t>feb</t>
  </si>
  <si>
    <t>Wintershoven</t>
  </si>
  <si>
    <t>mrt</t>
  </si>
  <si>
    <t>Totaal activazijde</t>
  </si>
  <si>
    <t>Marianla</t>
  </si>
  <si>
    <t>Leerlingkosten</t>
  </si>
  <si>
    <t>Ruud</t>
  </si>
  <si>
    <t>Withagen</t>
  </si>
  <si>
    <t>Schoolgeld Maria</t>
  </si>
  <si>
    <t>mei</t>
  </si>
  <si>
    <t>PASSIVA</t>
  </si>
  <si>
    <t>Statiegeld</t>
  </si>
  <si>
    <t>okt</t>
  </si>
  <si>
    <t>Schoolgeld Astou</t>
  </si>
  <si>
    <t>jun</t>
  </si>
  <si>
    <t>Eigen vermogen</t>
  </si>
  <si>
    <t>jul</t>
  </si>
  <si>
    <t>Algemene reserve</t>
  </si>
  <si>
    <t>Dogge</t>
  </si>
  <si>
    <t>Gymschoentjes</t>
  </si>
  <si>
    <t>nov</t>
  </si>
  <si>
    <t>Schoolgeld en uniform Ami</t>
  </si>
  <si>
    <t>Second term Mum Astou</t>
  </si>
  <si>
    <t>Vegter</t>
  </si>
  <si>
    <t>De Jonge</t>
  </si>
  <si>
    <t>Stokking</t>
  </si>
  <si>
    <t>Inventaris en onderhoud school</t>
  </si>
  <si>
    <t>Bankrente</t>
  </si>
  <si>
    <t>Kookspullen</t>
  </si>
  <si>
    <t>Oven kooklokaal</t>
  </si>
  <si>
    <t>Totaal inkomsten</t>
  </si>
  <si>
    <t>Schoolmaterialen</t>
  </si>
  <si>
    <t>Breeman</t>
  </si>
  <si>
    <t xml:space="preserve"> </t>
  </si>
  <si>
    <t>Onderhoud</t>
  </si>
  <si>
    <t>Uitgaven</t>
  </si>
  <si>
    <t>Stichting Kinderhulp Gambia</t>
  </si>
  <si>
    <t>Leerlingskosten</t>
  </si>
  <si>
    <t>Gambia</t>
  </si>
  <si>
    <t>Bout</t>
  </si>
  <si>
    <t>Armbandjes</t>
  </si>
  <si>
    <t>Loemij</t>
  </si>
  <si>
    <t>Pakketje</t>
  </si>
  <si>
    <t>Stichting Kinderhulp Oost-Europa e.d.</t>
  </si>
  <si>
    <t>Lagemaat</t>
  </si>
  <si>
    <t>Donatie via Ton</t>
  </si>
  <si>
    <t>Transportkosten materialen Gambia</t>
  </si>
  <si>
    <t>Vrij</t>
  </si>
  <si>
    <t>Wondeverzorging</t>
  </si>
  <si>
    <t>Speculaasactie</t>
  </si>
  <si>
    <t>Totaal uitgaven</t>
  </si>
  <si>
    <t>Extra speculaas</t>
  </si>
  <si>
    <t>Ria Gambia</t>
  </si>
  <si>
    <t>Som van inkomsten en uitgaven</t>
  </si>
  <si>
    <t>Annie/Martin</t>
  </si>
  <si>
    <t>Stichting Kinderhulp Oekraïne</t>
  </si>
  <si>
    <t>Romain Luxemburg</t>
  </si>
  <si>
    <t>Max Oost Europa</t>
  </si>
  <si>
    <t>Oekraïne</t>
  </si>
  <si>
    <t>Waegener-renovatie</t>
  </si>
  <si>
    <t>Steenbergen</t>
  </si>
  <si>
    <t>Rotary actie</t>
  </si>
  <si>
    <t>Transportkosten</t>
  </si>
  <si>
    <t>Dozen Elisabeth</t>
  </si>
  <si>
    <t>Dozen en transport</t>
  </si>
  <si>
    <t>Stg M.R. Schreuder</t>
  </si>
  <si>
    <t>Dozen Betje en Alex</t>
  </si>
  <si>
    <t>Dozen Alex</t>
  </si>
  <si>
    <t>Etiketten</t>
  </si>
  <si>
    <t>Cartridges printer</t>
  </si>
  <si>
    <t>Dozen Del</t>
  </si>
  <si>
    <t>Schuldink</t>
  </si>
  <si>
    <t>Dozen Elisabeth via Ton</t>
  </si>
  <si>
    <t>Sub-totaal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</si>
</sst>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"/>
    <numFmt numFmtId="165" formatCode="#,###"/>
    <numFmt numFmtId="166" formatCode="[$€-413]&quot; &quot;#,##0.00;[Red][$€-413]&quot; &quot;#,##0.00&quot;-&quot;"/>
  </numFmts>
  <fonts count="6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17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Font="1" applyBorder="1"/>
    <xf numFmtId="0" fontId="4" fillId="0" borderId="0" xfId="0" applyFont="1"/>
    <xf numFmtId="0" fontId="5" fillId="0" borderId="0" xfId="0" applyFont="1"/>
    <xf numFmtId="164" fontId="0" fillId="0" borderId="1" xfId="0" applyNumberFormat="1" applyFont="1" applyBorder="1"/>
    <xf numFmtId="0" fontId="0" fillId="0" borderId="0" xfId="0" applyFont="1"/>
    <xf numFmtId="164" fontId="0" fillId="0" borderId="0" xfId="0" applyNumberFormat="1"/>
    <xf numFmtId="4" fontId="0" fillId="0" borderId="2" xfId="0" applyNumberFormat="1" applyBorder="1"/>
    <xf numFmtId="3" fontId="0" fillId="0" borderId="0" xfId="0" applyNumberFormat="1"/>
    <xf numFmtId="4" fontId="3" fillId="0" borderId="0" xfId="0" applyNumberFormat="1" applyFont="1"/>
    <xf numFmtId="3" fontId="3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165" fontId="0" fillId="0" borderId="0" xfId="0" applyNumberFormat="1"/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3000000}"/>
    <cellStyle name="Result2" xfId="4" xr:uid="{00000000-0005-0000-0000-000004000000}"/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"/>
  <sheetViews>
    <sheetView tabSelected="1" workbookViewId="0"/>
  </sheetViews>
  <sheetFormatPr defaultRowHeight="13.5" x14ac:dyDescent="0.15"/>
  <cols>
    <col min="1" max="1" width="5.1484375" customWidth="1"/>
    <col min="2" max="2" width="15.8125" customWidth="1"/>
    <col min="3" max="3" width="8.3359375" customWidth="1"/>
    <col min="4" max="4" width="8.2109375" style="2" customWidth="1"/>
    <col min="5" max="5" width="1.71484375" style="2" customWidth="1"/>
    <col min="6" max="6" width="6.86328125" style="2" customWidth="1"/>
    <col min="7" max="7" width="12.50390625" style="2" customWidth="1"/>
    <col min="8" max="8" width="7.4765625" style="2" customWidth="1"/>
    <col min="9" max="9" width="9.9296875" style="2" customWidth="1"/>
    <col min="10" max="10" width="10.78515625" customWidth="1"/>
    <col min="11" max="11" width="21.69921875" customWidth="1"/>
    <col min="12" max="16" width="10.78515625" customWidth="1"/>
    <col min="17" max="17" width="21.57421875" customWidth="1"/>
    <col min="18" max="25" width="10.78515625" customWidth="1"/>
  </cols>
  <sheetData>
    <row r="1" spans="1:25" x14ac:dyDescent="0.15">
      <c r="A1" s="1" t="s">
        <v>0</v>
      </c>
      <c r="B1" s="1"/>
      <c r="J1" s="1" t="s">
        <v>0</v>
      </c>
      <c r="M1" s="2"/>
      <c r="P1" s="1" t="s">
        <v>0</v>
      </c>
      <c r="V1" s="1" t="s">
        <v>0</v>
      </c>
    </row>
    <row r="2" spans="1:25" x14ac:dyDescent="0.15">
      <c r="M2" s="2"/>
    </row>
    <row r="3" spans="1:25" x14ac:dyDescent="0.15">
      <c r="A3" s="1" t="s">
        <v>1</v>
      </c>
      <c r="B3" s="1"/>
      <c r="C3" s="2"/>
      <c r="J3" s="1" t="s">
        <v>2</v>
      </c>
      <c r="L3" s="2"/>
      <c r="M3" s="2"/>
      <c r="P3" s="1" t="s">
        <v>3</v>
      </c>
      <c r="V3" s="1" t="s">
        <v>4</v>
      </c>
    </row>
    <row r="4" spans="1:25" x14ac:dyDescent="0.15">
      <c r="C4" s="2"/>
      <c r="L4" s="2"/>
      <c r="M4" s="2"/>
      <c r="P4" s="1"/>
      <c r="R4" s="3"/>
      <c r="S4" s="4">
        <v>2022</v>
      </c>
      <c r="T4" s="4"/>
      <c r="U4" s="4">
        <v>2021</v>
      </c>
    </row>
    <row r="5" spans="1:25" x14ac:dyDescent="0.15">
      <c r="A5" t="s">
        <v>5</v>
      </c>
      <c r="B5" t="s">
        <v>6</v>
      </c>
      <c r="C5" s="2">
        <v>150</v>
      </c>
      <c r="F5"/>
      <c r="G5" t="s">
        <v>7</v>
      </c>
      <c r="H5"/>
      <c r="I5">
        <f>D50</f>
        <v>12280</v>
      </c>
      <c r="J5" s="5" t="s">
        <v>8</v>
      </c>
      <c r="L5" s="2"/>
      <c r="M5" s="2"/>
      <c r="P5" s="6" t="s">
        <v>9</v>
      </c>
      <c r="V5" s="1" t="s">
        <v>10</v>
      </c>
      <c r="X5" s="7">
        <v>44895</v>
      </c>
      <c r="Y5" s="7">
        <v>44531</v>
      </c>
    </row>
    <row r="6" spans="1:25" x14ac:dyDescent="0.15">
      <c r="B6" s="8" t="s">
        <v>11</v>
      </c>
      <c r="C6" s="2">
        <v>30</v>
      </c>
      <c r="F6"/>
      <c r="G6"/>
      <c r="H6"/>
      <c r="I6"/>
      <c r="J6" t="s">
        <v>12</v>
      </c>
      <c r="K6" t="s">
        <v>13</v>
      </c>
      <c r="L6" s="2">
        <v>1500</v>
      </c>
      <c r="M6" s="2"/>
      <c r="P6" t="s">
        <v>5</v>
      </c>
      <c r="Q6" s="8" t="s">
        <v>14</v>
      </c>
      <c r="R6" s="2">
        <v>513</v>
      </c>
      <c r="S6" s="2"/>
      <c r="T6" s="2"/>
      <c r="U6" s="2"/>
      <c r="V6" s="5" t="s">
        <v>15</v>
      </c>
    </row>
    <row r="7" spans="1:25" x14ac:dyDescent="0.15">
      <c r="B7" s="8" t="s">
        <v>16</v>
      </c>
      <c r="C7" s="2">
        <v>233</v>
      </c>
      <c r="F7"/>
      <c r="G7"/>
      <c r="H7"/>
      <c r="I7"/>
      <c r="J7" t="s">
        <v>12</v>
      </c>
      <c r="K7" t="s">
        <v>17</v>
      </c>
      <c r="L7" s="2">
        <v>895</v>
      </c>
      <c r="M7" s="2"/>
      <c r="P7" s="9" t="s">
        <v>18</v>
      </c>
      <c r="Q7" s="8" t="s">
        <v>14</v>
      </c>
      <c r="R7" s="2">
        <f>185+113</f>
        <v>298</v>
      </c>
      <c r="S7" s="2"/>
      <c r="T7" s="2"/>
      <c r="U7" s="2"/>
      <c r="V7" t="s">
        <v>19</v>
      </c>
      <c r="X7" s="2">
        <f>Y7+S32</f>
        <v>13017.02</v>
      </c>
      <c r="Y7" s="2">
        <v>12511.45</v>
      </c>
    </row>
    <row r="8" spans="1:25" x14ac:dyDescent="0.15">
      <c r="B8" s="8" t="s">
        <v>20</v>
      </c>
      <c r="C8" s="2">
        <v>15</v>
      </c>
      <c r="D8"/>
      <c r="E8"/>
      <c r="F8" s="2" t="s">
        <v>21</v>
      </c>
      <c r="G8" s="2" t="s">
        <v>11</v>
      </c>
      <c r="H8" s="2">
        <v>30</v>
      </c>
      <c r="J8" t="s">
        <v>22</v>
      </c>
      <c r="K8" t="s">
        <v>13</v>
      </c>
      <c r="L8" s="2">
        <v>3500</v>
      </c>
      <c r="M8" s="2">
        <f>SUM(L6:L8)</f>
        <v>5895</v>
      </c>
      <c r="P8" t="s">
        <v>23</v>
      </c>
      <c r="Q8" s="8" t="s">
        <v>14</v>
      </c>
      <c r="R8" s="2">
        <v>95</v>
      </c>
      <c r="S8" s="2"/>
      <c r="T8" s="2"/>
      <c r="U8" s="2"/>
      <c r="X8" s="2"/>
      <c r="Y8" s="2"/>
    </row>
    <row r="9" spans="1:25" x14ac:dyDescent="0.15">
      <c r="B9" s="8" t="s">
        <v>24</v>
      </c>
      <c r="C9" s="2">
        <v>25</v>
      </c>
      <c r="G9" s="2" t="s">
        <v>20</v>
      </c>
      <c r="H9" s="2">
        <v>15</v>
      </c>
      <c r="L9" s="2"/>
      <c r="M9" s="2"/>
      <c r="P9" t="s">
        <v>25</v>
      </c>
      <c r="Q9" s="8" t="s">
        <v>14</v>
      </c>
      <c r="R9" s="2">
        <v>110</v>
      </c>
      <c r="T9" s="2"/>
      <c r="U9" s="2"/>
      <c r="V9" t="s">
        <v>26</v>
      </c>
      <c r="X9" s="10">
        <f>X7</f>
        <v>13017.02</v>
      </c>
      <c r="Y9" s="10">
        <f>Y7</f>
        <v>12511.45</v>
      </c>
    </row>
    <row r="10" spans="1:25" x14ac:dyDescent="0.15">
      <c r="B10" s="8" t="s">
        <v>27</v>
      </c>
      <c r="C10" s="2">
        <v>10</v>
      </c>
      <c r="G10" s="2" t="s">
        <v>24</v>
      </c>
      <c r="H10" s="2">
        <v>25</v>
      </c>
      <c r="J10" s="5" t="s">
        <v>28</v>
      </c>
      <c r="L10" s="2"/>
      <c r="M10" s="2"/>
      <c r="P10" t="s">
        <v>12</v>
      </c>
      <c r="Q10" s="8" t="s">
        <v>14</v>
      </c>
      <c r="R10" s="2">
        <v>479</v>
      </c>
      <c r="T10" s="11"/>
      <c r="U10" s="2"/>
      <c r="X10" s="2"/>
      <c r="Y10" s="2"/>
    </row>
    <row r="11" spans="1:25" x14ac:dyDescent="0.15">
      <c r="A11" s="8"/>
      <c r="B11" s="8" t="s">
        <v>29</v>
      </c>
      <c r="C11" s="2">
        <v>50</v>
      </c>
      <c r="D11"/>
      <c r="E11"/>
      <c r="F11"/>
      <c r="G11" t="s">
        <v>30</v>
      </c>
      <c r="H11" s="2">
        <v>50</v>
      </c>
      <c r="I11" s="2">
        <f>SUM(H8:H11)</f>
        <v>120</v>
      </c>
      <c r="J11" t="s">
        <v>5</v>
      </c>
      <c r="K11" t="s">
        <v>31</v>
      </c>
      <c r="L11" s="2">
        <v>129</v>
      </c>
      <c r="M11" s="2"/>
      <c r="P11" t="s">
        <v>32</v>
      </c>
      <c r="Q11" s="8" t="s">
        <v>14</v>
      </c>
      <c r="R11" s="2">
        <v>540</v>
      </c>
      <c r="T11" s="11"/>
      <c r="U11" s="2"/>
      <c r="V11" s="1" t="s">
        <v>33</v>
      </c>
      <c r="X11" s="2"/>
      <c r="Y11" s="2"/>
    </row>
    <row r="12" spans="1:25" x14ac:dyDescent="0.15">
      <c r="A12" s="8"/>
      <c r="B12" s="8" t="s">
        <v>34</v>
      </c>
      <c r="C12" s="2">
        <v>113</v>
      </c>
      <c r="D12" s="2">
        <f>SUM(C5:C12)</f>
        <v>626</v>
      </c>
      <c r="F12" s="2" t="s">
        <v>35</v>
      </c>
      <c r="G12" s="2" t="s">
        <v>11</v>
      </c>
      <c r="H12" s="2">
        <v>30</v>
      </c>
      <c r="J12" t="s">
        <v>12</v>
      </c>
      <c r="K12" t="s">
        <v>36</v>
      </c>
      <c r="L12" s="2">
        <v>95</v>
      </c>
      <c r="M12" s="2"/>
      <c r="P12" t="s">
        <v>37</v>
      </c>
      <c r="Q12" s="8" t="s">
        <v>14</v>
      </c>
      <c r="R12" s="2">
        <v>70</v>
      </c>
      <c r="T12" s="11"/>
      <c r="U12" s="2"/>
      <c r="V12" s="5" t="s">
        <v>38</v>
      </c>
    </row>
    <row r="13" spans="1:25" x14ac:dyDescent="0.15">
      <c r="A13" s="8" t="s">
        <v>18</v>
      </c>
      <c r="B13" s="8" t="s">
        <v>11</v>
      </c>
      <c r="C13" s="2">
        <v>30</v>
      </c>
      <c r="F13"/>
      <c r="G13" t="s">
        <v>20</v>
      </c>
      <c r="H13" s="2">
        <v>15</v>
      </c>
      <c r="J13" t="s">
        <v>22</v>
      </c>
      <c r="K13" t="s">
        <v>36</v>
      </c>
      <c r="L13" s="2">
        <v>95</v>
      </c>
      <c r="M13" s="2"/>
      <c r="P13" t="s">
        <v>39</v>
      </c>
      <c r="Q13" s="8" t="s">
        <v>14</v>
      </c>
      <c r="R13" s="2">
        <v>10070</v>
      </c>
      <c r="T13" s="11"/>
      <c r="U13" s="2"/>
      <c r="V13" t="s">
        <v>40</v>
      </c>
      <c r="X13" s="2">
        <f>Y13+S32</f>
        <v>13017.02</v>
      </c>
      <c r="Y13" s="2">
        <v>12511.45</v>
      </c>
    </row>
    <row r="14" spans="1:25" x14ac:dyDescent="0.15">
      <c r="A14" s="8"/>
      <c r="B14" s="8" t="s">
        <v>41</v>
      </c>
      <c r="C14" s="2">
        <v>50</v>
      </c>
      <c r="G14" s="2" t="s">
        <v>24</v>
      </c>
      <c r="H14" s="2">
        <v>25</v>
      </c>
      <c r="I14" s="2">
        <f>SUM(H12:H14)</f>
        <v>70</v>
      </c>
      <c r="J14" t="s">
        <v>21</v>
      </c>
      <c r="K14" t="s">
        <v>42</v>
      </c>
      <c r="L14" s="2">
        <v>45</v>
      </c>
      <c r="M14" s="2"/>
      <c r="P14" t="s">
        <v>22</v>
      </c>
      <c r="Q14" s="8" t="s">
        <v>14</v>
      </c>
      <c r="R14" s="2">
        <v>105</v>
      </c>
      <c r="T14" s="11"/>
      <c r="U14" s="2"/>
      <c r="X14" s="2"/>
      <c r="Y14" s="2"/>
    </row>
    <row r="15" spans="1:25" x14ac:dyDescent="0.15">
      <c r="A15" s="8"/>
      <c r="B15" s="8" t="s">
        <v>20</v>
      </c>
      <c r="C15" s="2">
        <v>15</v>
      </c>
      <c r="F15" s="2" t="s">
        <v>43</v>
      </c>
      <c r="G15" s="2" t="s">
        <v>11</v>
      </c>
      <c r="H15" s="2">
        <v>30</v>
      </c>
      <c r="J15" t="s">
        <v>35</v>
      </c>
      <c r="K15" t="s">
        <v>44</v>
      </c>
      <c r="L15" s="2">
        <v>125</v>
      </c>
      <c r="M15" s="2"/>
      <c r="P15" t="s">
        <v>21</v>
      </c>
      <c r="Q15" s="8" t="s">
        <v>14</v>
      </c>
      <c r="R15" s="2">
        <v>120</v>
      </c>
      <c r="T15" s="11"/>
      <c r="U15" s="2"/>
      <c r="X15" s="10">
        <f>X13</f>
        <v>13017.02</v>
      </c>
      <c r="Y15" s="10">
        <f>Y13</f>
        <v>12511.45</v>
      </c>
    </row>
    <row r="16" spans="1:25" x14ac:dyDescent="0.15">
      <c r="A16" s="8"/>
      <c r="B16" s="8" t="s">
        <v>24</v>
      </c>
      <c r="C16" s="2">
        <v>30</v>
      </c>
      <c r="D16"/>
      <c r="E16"/>
      <c r="G16" s="2" t="s">
        <v>20</v>
      </c>
      <c r="H16" s="2">
        <v>15</v>
      </c>
      <c r="J16" t="s">
        <v>35</v>
      </c>
      <c r="K16" t="s">
        <v>45</v>
      </c>
      <c r="L16" s="2">
        <v>200</v>
      </c>
      <c r="M16" s="2">
        <f>SUM(L11:L16)</f>
        <v>689</v>
      </c>
      <c r="P16" t="s">
        <v>35</v>
      </c>
      <c r="Q16" s="8" t="s">
        <v>14</v>
      </c>
      <c r="R16" s="2">
        <v>70</v>
      </c>
      <c r="T16" s="11"/>
      <c r="U16" s="2"/>
    </row>
    <row r="17" spans="1:21" x14ac:dyDescent="0.15">
      <c r="A17" s="8"/>
      <c r="B17" s="8" t="s">
        <v>46</v>
      </c>
      <c r="C17" s="2">
        <v>60</v>
      </c>
      <c r="D17" s="2">
        <f>SUM(C13:C17)</f>
        <v>185</v>
      </c>
      <c r="G17" s="2" t="s">
        <v>24</v>
      </c>
      <c r="H17" s="2">
        <v>25</v>
      </c>
      <c r="L17" s="2"/>
      <c r="M17" s="2"/>
      <c r="P17" t="s">
        <v>43</v>
      </c>
      <c r="Q17" s="8" t="s">
        <v>14</v>
      </c>
      <c r="R17" s="2">
        <v>420</v>
      </c>
      <c r="S17" s="2"/>
      <c r="T17" s="11"/>
      <c r="U17" s="2"/>
    </row>
    <row r="18" spans="1:21" x14ac:dyDescent="0.15">
      <c r="A18" s="8" t="s">
        <v>23</v>
      </c>
      <c r="B18" s="8" t="s">
        <v>47</v>
      </c>
      <c r="C18" s="2">
        <v>25</v>
      </c>
      <c r="F18"/>
      <c r="G18" s="2" t="s">
        <v>48</v>
      </c>
      <c r="H18" s="2">
        <v>350</v>
      </c>
      <c r="I18"/>
      <c r="J18" s="5" t="s">
        <v>49</v>
      </c>
      <c r="L18" s="2"/>
      <c r="M18" s="2"/>
      <c r="P18" t="s">
        <v>43</v>
      </c>
      <c r="Q18" t="s">
        <v>50</v>
      </c>
      <c r="R18" s="2">
        <v>0.34</v>
      </c>
      <c r="T18" s="11"/>
      <c r="U18" s="2"/>
    </row>
    <row r="19" spans="1:21" x14ac:dyDescent="0.15">
      <c r="A19" s="8"/>
      <c r="B19" s="8" t="s">
        <v>11</v>
      </c>
      <c r="C19" s="2">
        <v>30</v>
      </c>
      <c r="F19"/>
      <c r="G19" t="s">
        <v>50</v>
      </c>
      <c r="H19" s="2">
        <v>0.34</v>
      </c>
      <c r="I19" s="2">
        <f>SUM(H15:H19)</f>
        <v>420.34</v>
      </c>
      <c r="J19" t="s">
        <v>18</v>
      </c>
      <c r="K19" t="s">
        <v>51</v>
      </c>
      <c r="L19" s="2">
        <v>135</v>
      </c>
      <c r="M19" s="2"/>
      <c r="T19" s="11"/>
      <c r="U19" s="2"/>
    </row>
    <row r="20" spans="1:21" x14ac:dyDescent="0.15">
      <c r="A20" s="8"/>
      <c r="B20" s="8" t="s">
        <v>20</v>
      </c>
      <c r="C20" s="2">
        <v>15</v>
      </c>
      <c r="G20"/>
      <c r="H20"/>
      <c r="I20"/>
      <c r="J20" t="s">
        <v>23</v>
      </c>
      <c r="K20" t="s">
        <v>52</v>
      </c>
      <c r="L20" s="2">
        <v>250</v>
      </c>
      <c r="M20" s="2"/>
      <c r="P20" s="1" t="s">
        <v>53</v>
      </c>
      <c r="S20" s="12">
        <f>SUM(R6:R18)</f>
        <v>12890.34</v>
      </c>
      <c r="T20" s="1"/>
      <c r="U20" s="12">
        <f>19996.45-8274.45</f>
        <v>11722</v>
      </c>
    </row>
    <row r="21" spans="1:21" x14ac:dyDescent="0.15">
      <c r="A21" s="8"/>
      <c r="B21" s="8" t="s">
        <v>24</v>
      </c>
      <c r="C21" s="2">
        <v>25</v>
      </c>
      <c r="D21" s="2">
        <f>SUM(C18:C21)</f>
        <v>95</v>
      </c>
      <c r="J21" t="s">
        <v>12</v>
      </c>
      <c r="K21" t="s">
        <v>54</v>
      </c>
      <c r="L21" s="2">
        <v>1500</v>
      </c>
      <c r="M21" s="2"/>
      <c r="S21" s="1"/>
      <c r="T21" s="1"/>
      <c r="U21" s="12"/>
    </row>
    <row r="22" spans="1:21" x14ac:dyDescent="0.15">
      <c r="A22" s="8" t="s">
        <v>25</v>
      </c>
      <c r="B22" s="8" t="s">
        <v>55</v>
      </c>
      <c r="C22" s="2">
        <v>40</v>
      </c>
      <c r="D22" s="2" t="s">
        <v>56</v>
      </c>
      <c r="G22" s="12" t="s">
        <v>53</v>
      </c>
      <c r="I22" s="12">
        <f>SUM(I5:I19)</f>
        <v>12890.34</v>
      </c>
      <c r="J22" t="s">
        <v>22</v>
      </c>
      <c r="K22" t="s">
        <v>57</v>
      </c>
      <c r="L22" s="2">
        <v>1500</v>
      </c>
      <c r="M22" s="2">
        <f>SUM(L19:L22)</f>
        <v>3385</v>
      </c>
      <c r="P22" s="6" t="s">
        <v>58</v>
      </c>
      <c r="S22" s="12"/>
      <c r="T22" s="13"/>
      <c r="U22" s="12"/>
    </row>
    <row r="23" spans="1:21" x14ac:dyDescent="0.15">
      <c r="A23" s="8"/>
      <c r="B23" s="8" t="s">
        <v>11</v>
      </c>
      <c r="C23" s="2">
        <v>30</v>
      </c>
      <c r="L23" s="2"/>
      <c r="M23" s="2"/>
      <c r="P23" t="s">
        <v>8</v>
      </c>
      <c r="R23" s="2">
        <f>3500+1500+895</f>
        <v>5895</v>
      </c>
      <c r="S23" s="14"/>
      <c r="T23" s="13"/>
      <c r="U23" s="12"/>
    </row>
    <row r="24" spans="1:21" x14ac:dyDescent="0.15">
      <c r="A24" s="8"/>
      <c r="B24" s="8" t="s">
        <v>20</v>
      </c>
      <c r="C24" s="2">
        <v>15</v>
      </c>
      <c r="J24" s="5" t="s">
        <v>59</v>
      </c>
      <c r="L24" s="2"/>
      <c r="M24" s="2"/>
      <c r="P24" t="s">
        <v>60</v>
      </c>
      <c r="R24" s="2">
        <f>129+95+45+125+200+95</f>
        <v>689</v>
      </c>
      <c r="S24" s="14"/>
      <c r="T24" s="1"/>
      <c r="U24" s="12"/>
    </row>
    <row r="25" spans="1:21" x14ac:dyDescent="0.15">
      <c r="A25" s="8"/>
      <c r="B25" s="8" t="s">
        <v>24</v>
      </c>
      <c r="C25" s="2">
        <v>25</v>
      </c>
      <c r="D25" s="2">
        <f>SUM(C22:C25)</f>
        <v>110</v>
      </c>
      <c r="J25" t="s">
        <v>5</v>
      </c>
      <c r="K25" t="s">
        <v>61</v>
      </c>
      <c r="L25" s="2">
        <v>1500</v>
      </c>
      <c r="M25" s="2"/>
      <c r="P25" s="8" t="s">
        <v>49</v>
      </c>
      <c r="R25" s="2">
        <f>135+250+1500+1500</f>
        <v>3385</v>
      </c>
      <c r="S25" s="14"/>
      <c r="T25" s="1"/>
      <c r="U25" s="12"/>
    </row>
    <row r="26" spans="1:21" x14ac:dyDescent="0.15">
      <c r="A26" s="8" t="s">
        <v>12</v>
      </c>
      <c r="B26" s="8" t="s">
        <v>62</v>
      </c>
      <c r="C26" s="2">
        <v>30</v>
      </c>
      <c r="J26" t="s">
        <v>23</v>
      </c>
      <c r="K26" t="s">
        <v>63</v>
      </c>
      <c r="L26" s="2">
        <v>85</v>
      </c>
      <c r="M26" s="2"/>
      <c r="P26" t="s">
        <v>59</v>
      </c>
      <c r="R26" s="2">
        <f>1500+85+7.25+50+50+22+10</f>
        <v>1724.25</v>
      </c>
      <c r="S26" s="14"/>
      <c r="T26" s="1"/>
      <c r="U26" s="12"/>
    </row>
    <row r="27" spans="1:21" x14ac:dyDescent="0.15">
      <c r="A27" s="8" t="s">
        <v>56</v>
      </c>
      <c r="B27" s="8" t="s">
        <v>64</v>
      </c>
      <c r="C27" s="2">
        <v>20</v>
      </c>
      <c r="J27" t="s">
        <v>12</v>
      </c>
      <c r="K27" t="s">
        <v>65</v>
      </c>
      <c r="L27" s="2">
        <v>7.25</v>
      </c>
      <c r="M27" s="2"/>
      <c r="P27" t="s">
        <v>66</v>
      </c>
      <c r="R27" s="2">
        <f>50+100+70+21</f>
        <v>241</v>
      </c>
      <c r="S27" s="14"/>
      <c r="T27" s="1"/>
      <c r="U27" s="12"/>
    </row>
    <row r="28" spans="1:21" x14ac:dyDescent="0.15">
      <c r="A28" s="8"/>
      <c r="B28" s="8" t="s">
        <v>67</v>
      </c>
      <c r="C28" s="2">
        <v>84</v>
      </c>
      <c r="J28" t="s">
        <v>32</v>
      </c>
      <c r="K28" t="s">
        <v>68</v>
      </c>
      <c r="L28" s="2">
        <v>50</v>
      </c>
      <c r="M28" s="2"/>
      <c r="P28" t="s">
        <v>69</v>
      </c>
      <c r="R28" s="2">
        <f>57.5+54+85.54+71+13.03+51+35+20+63.45</f>
        <v>450.52</v>
      </c>
      <c r="S28" s="14"/>
      <c r="T28" s="1"/>
      <c r="U28" s="12"/>
    </row>
    <row r="29" spans="1:21" x14ac:dyDescent="0.15">
      <c r="A29" s="8"/>
      <c r="B29" s="8" t="s">
        <v>70</v>
      </c>
      <c r="C29" s="2">
        <v>50</v>
      </c>
      <c r="J29" t="s">
        <v>37</v>
      </c>
      <c r="K29" t="s">
        <v>71</v>
      </c>
      <c r="L29" s="2">
        <v>50</v>
      </c>
      <c r="M29" s="2"/>
      <c r="R29" s="2"/>
      <c r="S29" s="14"/>
      <c r="T29" s="1"/>
      <c r="U29" s="12"/>
    </row>
    <row r="30" spans="1:21" x14ac:dyDescent="0.15">
      <c r="A30" s="8"/>
      <c r="B30" s="8" t="s">
        <v>11</v>
      </c>
      <c r="C30" s="2">
        <v>30</v>
      </c>
      <c r="J30" t="s">
        <v>35</v>
      </c>
      <c r="K30" t="s">
        <v>72</v>
      </c>
      <c r="L30" s="2">
        <v>22</v>
      </c>
      <c r="M30" s="2"/>
      <c r="P30" s="1" t="s">
        <v>73</v>
      </c>
      <c r="S30" s="12">
        <f>SUM(R23:R28)</f>
        <v>12384.77</v>
      </c>
      <c r="T30" s="1"/>
      <c r="U30" s="12">
        <v>7484.7</v>
      </c>
    </row>
    <row r="31" spans="1:21" x14ac:dyDescent="0.15">
      <c r="A31" s="8"/>
      <c r="B31" s="8" t="s">
        <v>20</v>
      </c>
      <c r="C31" s="2">
        <v>15</v>
      </c>
      <c r="D31" s="2" t="s">
        <v>56</v>
      </c>
      <c r="J31" t="s">
        <v>43</v>
      </c>
      <c r="K31" t="s">
        <v>74</v>
      </c>
      <c r="L31" s="2">
        <v>10</v>
      </c>
      <c r="M31" s="2">
        <f>SUM(L25:L31)</f>
        <v>1724.25</v>
      </c>
      <c r="R31" s="2"/>
      <c r="S31" s="12"/>
      <c r="T31" s="1"/>
      <c r="U31" s="12"/>
    </row>
    <row r="32" spans="1:21" x14ac:dyDescent="0.15">
      <c r="A32" s="8"/>
      <c r="B32" s="8" t="s">
        <v>75</v>
      </c>
      <c r="C32" s="2">
        <v>150</v>
      </c>
      <c r="L32" s="2"/>
      <c r="M32" s="2"/>
      <c r="P32" s="1" t="s">
        <v>76</v>
      </c>
      <c r="R32" s="2"/>
      <c r="S32" s="12">
        <f>S20-S30</f>
        <v>505.56999999999971</v>
      </c>
      <c r="T32" s="1"/>
      <c r="U32" s="12">
        <f>U20-U30</f>
        <v>4237.3</v>
      </c>
    </row>
    <row r="33" spans="1:21" x14ac:dyDescent="0.15">
      <c r="A33" s="8"/>
      <c r="B33" s="8" t="s">
        <v>77</v>
      </c>
      <c r="C33" s="2">
        <v>100</v>
      </c>
      <c r="D33" s="2">
        <f>SUM(C26:C33)</f>
        <v>479</v>
      </c>
      <c r="J33" s="5" t="s">
        <v>78</v>
      </c>
      <c r="L33" s="2"/>
      <c r="M33" s="2"/>
      <c r="R33" s="2"/>
      <c r="S33" s="2"/>
      <c r="U33" s="2"/>
    </row>
    <row r="34" spans="1:21" x14ac:dyDescent="0.15">
      <c r="A34" s="8" t="s">
        <v>32</v>
      </c>
      <c r="B34" s="8" t="s">
        <v>79</v>
      </c>
      <c r="C34" s="2">
        <v>450</v>
      </c>
      <c r="J34" t="s">
        <v>5</v>
      </c>
      <c r="K34" t="s">
        <v>80</v>
      </c>
      <c r="L34" s="2">
        <v>50</v>
      </c>
      <c r="M34" s="2"/>
      <c r="R34" s="2"/>
      <c r="S34" s="2"/>
      <c r="U34" s="2"/>
    </row>
    <row r="35" spans="1:21" x14ac:dyDescent="0.15">
      <c r="A35" s="8"/>
      <c r="B35" s="8" t="s">
        <v>20</v>
      </c>
      <c r="C35" s="2">
        <v>15</v>
      </c>
      <c r="J35" t="s">
        <v>25</v>
      </c>
      <c r="K35" t="s">
        <v>81</v>
      </c>
      <c r="L35" s="2">
        <v>100</v>
      </c>
      <c r="M35" s="2"/>
      <c r="R35" s="2"/>
      <c r="S35" s="2"/>
      <c r="U35" s="2"/>
    </row>
    <row r="36" spans="1:21" x14ac:dyDescent="0.15">
      <c r="A36" s="8"/>
      <c r="B36" s="8" t="s">
        <v>82</v>
      </c>
      <c r="C36" s="2">
        <v>50</v>
      </c>
      <c r="J36" t="s">
        <v>21</v>
      </c>
      <c r="K36" t="s">
        <v>83</v>
      </c>
      <c r="L36" s="2">
        <v>21</v>
      </c>
      <c r="M36" s="2"/>
      <c r="R36" s="2"/>
      <c r="S36" s="2"/>
      <c r="U36" s="2"/>
    </row>
    <row r="37" spans="1:21" x14ac:dyDescent="0.15">
      <c r="A37" s="8"/>
      <c r="B37" s="8" t="s">
        <v>24</v>
      </c>
      <c r="C37" s="2">
        <v>25</v>
      </c>
      <c r="D37" s="2">
        <f>SUM(C34:C37)</f>
        <v>540</v>
      </c>
      <c r="J37" t="s">
        <v>43</v>
      </c>
      <c r="K37" t="s">
        <v>84</v>
      </c>
      <c r="L37" s="2">
        <v>70</v>
      </c>
      <c r="M37" s="2">
        <f>SUM(L34:L37)</f>
        <v>241</v>
      </c>
      <c r="R37" s="2"/>
      <c r="S37" s="2"/>
      <c r="U37" s="2"/>
    </row>
    <row r="38" spans="1:21" x14ac:dyDescent="0.15">
      <c r="A38" s="8" t="s">
        <v>37</v>
      </c>
      <c r="B38" s="8" t="s">
        <v>11</v>
      </c>
      <c r="C38" s="2">
        <v>30</v>
      </c>
      <c r="L38" s="2"/>
      <c r="M38" s="2"/>
      <c r="R38" s="2"/>
      <c r="S38" s="2"/>
      <c r="U38" s="2"/>
    </row>
    <row r="39" spans="1:21" x14ac:dyDescent="0.15">
      <c r="A39" s="8"/>
      <c r="B39" s="8" t="s">
        <v>20</v>
      </c>
      <c r="C39" s="2">
        <v>15</v>
      </c>
      <c r="J39" s="5" t="s">
        <v>85</v>
      </c>
      <c r="L39" s="2"/>
      <c r="M39" s="2"/>
      <c r="U39" s="2"/>
    </row>
    <row r="40" spans="1:21" x14ac:dyDescent="0.15">
      <c r="A40" s="8"/>
      <c r="B40" s="8" t="s">
        <v>24</v>
      </c>
      <c r="C40" s="2">
        <v>25</v>
      </c>
      <c r="D40" s="2">
        <f>SUM(C38:C40)</f>
        <v>70</v>
      </c>
      <c r="J40" t="s">
        <v>18</v>
      </c>
      <c r="K40" t="s">
        <v>86</v>
      </c>
      <c r="L40" s="2">
        <v>57.5</v>
      </c>
      <c r="M40" s="2"/>
    </row>
    <row r="41" spans="1:21" x14ac:dyDescent="0.15">
      <c r="A41" s="8" t="s">
        <v>39</v>
      </c>
      <c r="B41" s="8" t="s">
        <v>11</v>
      </c>
      <c r="C41" s="2">
        <v>30</v>
      </c>
      <c r="J41" t="s">
        <v>25</v>
      </c>
      <c r="K41" t="s">
        <v>87</v>
      </c>
      <c r="L41" s="2">
        <v>54</v>
      </c>
      <c r="M41" s="2"/>
    </row>
    <row r="42" spans="1:21" x14ac:dyDescent="0.15">
      <c r="A42" s="8"/>
      <c r="B42" s="8" t="s">
        <v>88</v>
      </c>
      <c r="C42" s="2">
        <v>10000</v>
      </c>
      <c r="J42" t="s">
        <v>12</v>
      </c>
      <c r="K42" t="s">
        <v>89</v>
      </c>
      <c r="L42" s="2">
        <v>85.54</v>
      </c>
      <c r="M42" s="2"/>
    </row>
    <row r="43" spans="1:21" x14ac:dyDescent="0.15">
      <c r="A43" s="8"/>
      <c r="B43" s="8" t="s">
        <v>20</v>
      </c>
      <c r="C43" s="2">
        <v>15</v>
      </c>
      <c r="J43" t="s">
        <v>32</v>
      </c>
      <c r="K43" t="s">
        <v>90</v>
      </c>
      <c r="L43" s="2">
        <v>71</v>
      </c>
      <c r="M43" s="2"/>
    </row>
    <row r="44" spans="1:21" x14ac:dyDescent="0.15">
      <c r="A44" s="8"/>
      <c r="B44" s="8" t="s">
        <v>24</v>
      </c>
      <c r="C44" s="2">
        <v>25</v>
      </c>
      <c r="D44" s="2">
        <f>SUM(C41:C44)</f>
        <v>10070</v>
      </c>
      <c r="J44" t="s">
        <v>32</v>
      </c>
      <c r="K44" t="s">
        <v>91</v>
      </c>
      <c r="L44" s="2">
        <v>13.03</v>
      </c>
      <c r="M44" s="2"/>
    </row>
    <row r="45" spans="1:21" x14ac:dyDescent="0.15">
      <c r="A45" s="8" t="s">
        <v>22</v>
      </c>
      <c r="B45" s="8" t="s">
        <v>11</v>
      </c>
      <c r="C45" s="2">
        <v>30</v>
      </c>
      <c r="J45" t="s">
        <v>32</v>
      </c>
      <c r="K45" t="s">
        <v>92</v>
      </c>
      <c r="L45" s="2">
        <v>63.45</v>
      </c>
      <c r="M45" s="2"/>
    </row>
    <row r="46" spans="1:21" x14ac:dyDescent="0.15">
      <c r="A46" s="8"/>
      <c r="B46" s="8" t="s">
        <v>20</v>
      </c>
      <c r="C46" s="2">
        <v>15</v>
      </c>
      <c r="J46" t="s">
        <v>22</v>
      </c>
      <c r="K46" t="s">
        <v>93</v>
      </c>
      <c r="L46" s="2">
        <v>51</v>
      </c>
      <c r="M46" s="2"/>
    </row>
    <row r="47" spans="1:21" x14ac:dyDescent="0.15">
      <c r="A47" s="8"/>
      <c r="B47" s="8" t="s">
        <v>24</v>
      </c>
      <c r="C47" s="2">
        <v>25</v>
      </c>
      <c r="J47" t="s">
        <v>21</v>
      </c>
      <c r="K47" t="s">
        <v>86</v>
      </c>
      <c r="L47" s="2">
        <v>35</v>
      </c>
      <c r="M47" s="2"/>
    </row>
    <row r="48" spans="1:21" x14ac:dyDescent="0.15">
      <c r="A48" s="8"/>
      <c r="B48" s="8" t="s">
        <v>94</v>
      </c>
      <c r="C48" s="2">
        <v>35</v>
      </c>
      <c r="D48" s="2">
        <f>SUM(C45:C48)</f>
        <v>105</v>
      </c>
      <c r="J48" t="s">
        <v>35</v>
      </c>
      <c r="K48" t="s">
        <v>95</v>
      </c>
      <c r="L48" s="2">
        <v>20</v>
      </c>
      <c r="M48" s="2">
        <f>SUM(L40:L48)</f>
        <v>450.52</v>
      </c>
    </row>
    <row r="49" spans="2:13" x14ac:dyDescent="0.15">
      <c r="C49" s="2"/>
      <c r="L49" s="2"/>
      <c r="M49" s="2"/>
    </row>
    <row r="50" spans="2:13" x14ac:dyDescent="0.15">
      <c r="B50" t="s">
        <v>96</v>
      </c>
      <c r="C50" s="2"/>
      <c r="D50" s="2">
        <f>SUM(D12:D48)</f>
        <v>12280</v>
      </c>
      <c r="K50" s="1" t="s">
        <v>73</v>
      </c>
      <c r="L50" s="12"/>
      <c r="M50" s="12">
        <f>SUM(M8:M49)</f>
        <v>12384.77</v>
      </c>
    </row>
    <row r="51" spans="2:13" x14ac:dyDescent="0.15">
      <c r="C51" s="2"/>
      <c r="L51" s="2"/>
      <c r="M51" s="2"/>
    </row>
    <row r="52" spans="2:13" x14ac:dyDescent="0.15">
      <c r="C52" s="2"/>
      <c r="L52" s="2"/>
      <c r="M52" s="2"/>
    </row>
    <row r="53" spans="2:13" x14ac:dyDescent="0.15">
      <c r="C53" s="2"/>
    </row>
  </sheetData>
  <pageMargins left="0" right="0" top="0.39409448818897641" bottom="0.39409448818897641" header="0" footer="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26"/>
  <sheetViews>
    <sheetView workbookViewId="0"/>
  </sheetViews>
  <sheetFormatPr defaultRowHeight="13.5" x14ac:dyDescent="0.15"/>
  <cols>
    <col min="1" max="1" width="10.78515625" customWidth="1"/>
    <col min="2" max="2" width="20.59375" customWidth="1"/>
    <col min="3" max="12" width="10.78515625" customWidth="1"/>
  </cols>
  <sheetData>
    <row r="3" spans="1:12" x14ac:dyDescent="0.15">
      <c r="A3" s="1"/>
      <c r="G3" s="1"/>
    </row>
    <row r="4" spans="1:12" x14ac:dyDescent="0.15">
      <c r="A4" s="1"/>
      <c r="C4" s="3"/>
      <c r="D4" s="4"/>
      <c r="E4" s="4"/>
      <c r="F4" s="4"/>
      <c r="G4" s="1"/>
      <c r="I4" s="3"/>
      <c r="J4" s="4"/>
      <c r="K4" s="4"/>
      <c r="L4" s="4"/>
    </row>
    <row r="5" spans="1:12" x14ac:dyDescent="0.15">
      <c r="A5" s="6"/>
      <c r="G5" s="6"/>
    </row>
    <row r="6" spans="1:12" x14ac:dyDescent="0.15">
      <c r="D6" s="2"/>
      <c r="E6" s="2"/>
      <c r="F6" s="2"/>
      <c r="J6" s="2"/>
      <c r="K6" s="2"/>
      <c r="L6" s="2"/>
    </row>
    <row r="7" spans="1:12" x14ac:dyDescent="0.15">
      <c r="D7" s="2"/>
      <c r="E7" s="2"/>
      <c r="F7" s="2"/>
      <c r="J7" s="2"/>
      <c r="K7" s="2"/>
      <c r="L7" s="2"/>
    </row>
    <row r="8" spans="1:12" x14ac:dyDescent="0.15">
      <c r="D8" s="2"/>
      <c r="E8" s="2"/>
      <c r="F8" s="2"/>
      <c r="J8" s="2"/>
      <c r="K8" s="2"/>
      <c r="L8" s="2"/>
    </row>
    <row r="9" spans="1:12" x14ac:dyDescent="0.15">
      <c r="A9" s="6"/>
      <c r="D9" s="2"/>
      <c r="E9" s="2"/>
      <c r="F9" s="2"/>
      <c r="G9" s="6"/>
      <c r="J9" s="2"/>
      <c r="K9" s="2"/>
      <c r="L9" s="2"/>
    </row>
    <row r="10" spans="1:12" x14ac:dyDescent="0.15">
      <c r="C10" s="2"/>
      <c r="D10" s="15"/>
      <c r="E10" s="11"/>
      <c r="F10" s="11"/>
      <c r="I10" s="2"/>
      <c r="J10" s="15"/>
      <c r="K10" s="11"/>
      <c r="L10" s="11"/>
    </row>
    <row r="11" spans="1:12" x14ac:dyDescent="0.15">
      <c r="C11" s="2"/>
      <c r="D11" s="15"/>
      <c r="E11" s="11"/>
      <c r="F11" s="11"/>
      <c r="I11" s="2"/>
      <c r="J11" s="15"/>
      <c r="K11" s="11"/>
      <c r="L11" s="11"/>
    </row>
    <row r="12" spans="1:12" x14ac:dyDescent="0.15">
      <c r="A12" s="8"/>
      <c r="C12" s="2"/>
      <c r="D12" s="15"/>
      <c r="E12" s="11"/>
      <c r="F12" s="11"/>
      <c r="G12" s="8"/>
      <c r="I12" s="2"/>
      <c r="J12" s="15"/>
      <c r="K12" s="11"/>
      <c r="L12" s="11"/>
    </row>
    <row r="13" spans="1:12" x14ac:dyDescent="0.15">
      <c r="C13" s="2"/>
      <c r="D13" s="15"/>
      <c r="E13" s="11"/>
      <c r="F13" s="11"/>
      <c r="I13" s="2"/>
      <c r="J13" s="15"/>
      <c r="K13" s="11"/>
      <c r="L13" s="11"/>
    </row>
    <row r="14" spans="1:12" x14ac:dyDescent="0.15">
      <c r="C14" s="2"/>
      <c r="D14" s="15"/>
      <c r="E14" s="11"/>
      <c r="F14" s="11"/>
      <c r="I14" s="2"/>
      <c r="J14" s="15"/>
      <c r="K14" s="11"/>
      <c r="L14" s="11"/>
    </row>
    <row r="15" spans="1:12" x14ac:dyDescent="0.15">
      <c r="C15" s="2"/>
      <c r="D15" s="15"/>
      <c r="E15" s="11"/>
      <c r="F15" s="11"/>
      <c r="I15" s="2"/>
      <c r="J15" s="15"/>
      <c r="K15" s="11"/>
      <c r="L15" s="11"/>
    </row>
    <row r="16" spans="1:12" x14ac:dyDescent="0.15">
      <c r="C16" s="2"/>
      <c r="D16" s="15"/>
      <c r="E16" s="11"/>
      <c r="F16" s="11"/>
      <c r="I16" s="2"/>
      <c r="J16" s="15"/>
      <c r="K16" s="11"/>
      <c r="L16" s="11"/>
    </row>
    <row r="17" spans="1:12" x14ac:dyDescent="0.15">
      <c r="A17" s="1"/>
      <c r="C17" s="2"/>
      <c r="D17" s="2"/>
      <c r="E17" s="11"/>
      <c r="F17" s="11"/>
      <c r="G17" s="1"/>
      <c r="I17" s="2"/>
      <c r="J17" s="2"/>
      <c r="K17" s="11"/>
      <c r="L17" s="11"/>
    </row>
    <row r="18" spans="1:12" x14ac:dyDescent="0.15">
      <c r="C18" s="2"/>
      <c r="D18" s="2"/>
      <c r="E18" s="11"/>
      <c r="F18" s="11"/>
      <c r="I18" s="2"/>
      <c r="J18" s="2"/>
      <c r="K18" s="11"/>
      <c r="L18" s="11"/>
    </row>
    <row r="19" spans="1:12" x14ac:dyDescent="0.15">
      <c r="A19" s="1"/>
      <c r="C19" s="2"/>
      <c r="D19" s="2"/>
      <c r="E19" s="11"/>
      <c r="F19" s="11"/>
      <c r="G19" s="1"/>
      <c r="I19" s="2"/>
      <c r="J19" s="2"/>
      <c r="K19" s="11"/>
      <c r="L19" s="11"/>
    </row>
    <row r="20" spans="1:12" x14ac:dyDescent="0.15">
      <c r="C20" s="2"/>
      <c r="D20" s="2"/>
      <c r="I20" s="2"/>
      <c r="J20" s="2"/>
    </row>
    <row r="21" spans="1:12" x14ac:dyDescent="0.15">
      <c r="C21" s="2"/>
      <c r="D21" s="2"/>
      <c r="I21" s="2"/>
      <c r="J21" s="2"/>
    </row>
    <row r="22" spans="1:12" x14ac:dyDescent="0.15">
      <c r="C22" s="2"/>
      <c r="D22" s="2"/>
      <c r="E22" s="11"/>
      <c r="F22" s="11"/>
      <c r="I22" s="2"/>
      <c r="J22" s="2"/>
      <c r="K22" s="11"/>
      <c r="L22" s="11"/>
    </row>
    <row r="23" spans="1:12" x14ac:dyDescent="0.15">
      <c r="C23" s="2"/>
      <c r="D23" s="2"/>
      <c r="E23" s="11"/>
      <c r="F23" s="11"/>
      <c r="I23" s="2"/>
      <c r="J23" s="2"/>
      <c r="K23" s="11"/>
      <c r="L23" s="11"/>
    </row>
    <row r="24" spans="1:12" x14ac:dyDescent="0.15">
      <c r="C24" s="2"/>
      <c r="D24" s="2"/>
      <c r="I24" s="2"/>
      <c r="J24" s="2"/>
    </row>
    <row r="25" spans="1:12" x14ac:dyDescent="0.15">
      <c r="C25" s="2"/>
      <c r="D25" s="2"/>
      <c r="I25" s="2"/>
      <c r="J25" s="2"/>
    </row>
    <row r="26" spans="1:12" x14ac:dyDescent="0.15">
      <c r="C26" s="16"/>
      <c r="D26" s="16"/>
    </row>
  </sheetData>
  <pageMargins left="0" right="0" top="0.39409448818897641" bottom="0.39409448818897641" header="0" footer="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10.78515625" customWidth="1"/>
  </cols>
  <sheetData/>
  <pageMargins left="0" right="0" top="0.39409448818897641" bottom="0.39409448818897641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1922</TotalTime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 van der Putten</dc:creator>
  <cp:lastModifiedBy>X</cp:lastModifiedBy>
  <cp:revision>5</cp:revision>
  <cp:lastPrinted>2022-12-05T17:39:30Z</cp:lastPrinted>
  <dcterms:created xsi:type="dcterms:W3CDTF">2022-12-05T16:36:36Z</dcterms:created>
  <dcterms:modified xsi:type="dcterms:W3CDTF">2023-01-25T12:02:37Z</dcterms:modified>
</cp:coreProperties>
</file>